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Изменения_ОР\Изменение GPON\"/>
    </mc:Choice>
  </mc:AlternateContent>
  <bookViews>
    <workbookView xWindow="0" yWindow="0" windowWidth="12870" windowHeight="6720"/>
  </bookViews>
  <sheets>
    <sheet name="Лист1" sheetId="1" r:id="rId1"/>
    <sheet name="XLR_NoRangeSheet" sheetId="2" state="veryHidden" r:id="rId2"/>
  </sheets>
  <definedNames>
    <definedName name="Query1">Лист1!$A$7:$Y$14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Лист1!$A$19:$K$19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7" i="1"/>
  <c r="F24" i="1" l="1"/>
  <c r="E24" i="1"/>
  <c r="K8" i="1" l="1"/>
  <c r="K9" i="1"/>
  <c r="K10" i="1"/>
  <c r="K11" i="1"/>
  <c r="K12" i="1"/>
  <c r="K13" i="1"/>
  <c r="K7" i="1"/>
  <c r="K14" i="1" l="1"/>
  <c r="J14" i="1"/>
  <c r="B13" i="1"/>
  <c r="B12" i="1"/>
  <c r="B11" i="1"/>
  <c r="B10" i="1"/>
  <c r="B9" i="1"/>
  <c r="B8" i="1"/>
  <c r="B7" i="1"/>
  <c r="B5" i="2"/>
  <c r="K15" i="1" l="1"/>
</calcChain>
</file>

<file path=xl/sharedStrings.xml><?xml version="1.0" encoding="utf-8"?>
<sst xmlns="http://schemas.openxmlformats.org/spreadsheetml/2006/main" count="86" uniqueCount="67">
  <si>
    <t>№ п.п.</t>
  </si>
  <si>
    <t>Описание</t>
  </si>
  <si>
    <t>Требуемые сроки поставки:</t>
  </si>
  <si>
    <t>Особые условия</t>
  </si>
  <si>
    <t>СПЕЦИФИКАЦИЯ</t>
  </si>
  <si>
    <t>Исполнитель: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</si>
  <si>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</si>
  <si>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</si>
  <si>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</si>
  <si>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</si>
  <si>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</si>
  <si>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</si>
  <si>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</si>
  <si>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</si>
  <si>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</si>
  <si>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</si>
  <si>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</si>
  <si>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</si>
  <si>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 оборудования GPON</t>
  </si>
  <si>
    <t>, тел. , эл.почта:</t>
  </si>
  <si>
    <t/>
  </si>
  <si>
    <t>01.09.2015</t>
  </si>
  <si>
    <t>Бадьина Лилия Альбертовна</t>
  </si>
  <si>
    <t>(347)221-57-43</t>
  </si>
  <si>
    <t>Отдел развития (ОР)</t>
  </si>
  <si>
    <t>Приложение 1.3</t>
  </si>
  <si>
    <t>38843</t>
  </si>
  <si>
    <t>КАРТА HSWA</t>
  </si>
  <si>
    <t>Модуль управления и коммутации</t>
  </si>
  <si>
    <t>шт</t>
  </si>
  <si>
    <t>38842</t>
  </si>
  <si>
    <t>КАРТА HU2A</t>
  </si>
  <si>
    <t>Управляющая карта</t>
  </si>
  <si>
    <t>38844</t>
  </si>
  <si>
    <t>КАРТА PUBA</t>
  </si>
  <si>
    <t>Сервисная карта</t>
  </si>
  <si>
    <t>39530</t>
  </si>
  <si>
    <t>ОДНОВОЛОКОННЫЙ SFP-ТРАНСИВЕР GPON ДО 20 КМ FH-PON-GP-20 ZYXEL FIBERHOME</t>
  </si>
  <si>
    <t>ТРАНСИВЕР FH-PON-GP-20</t>
  </si>
  <si>
    <t>42404</t>
  </si>
  <si>
    <t>ШАССИ AN5116-06B</t>
  </si>
  <si>
    <t>Шасси PON 14U, 20 слотов, 3 вентиляторных модуля, питание DC</t>
  </si>
  <si>
    <t>42405</t>
  </si>
  <si>
    <t>ШАССИ AN5516-06</t>
  </si>
  <si>
    <t>Шасси PON 6U с 10 слотами, вентиляторным модулем и питанием DC</t>
  </si>
  <si>
    <t>42427</t>
  </si>
  <si>
    <t>КАРТА GC8B</t>
  </si>
  <si>
    <t>Абонентская карта на 8 портов PON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</si>
  <si>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</si>
  <si>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</si>
  <si>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</si>
  <si>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Куратор</t>
  </si>
  <si>
    <t>Начальник ОР</t>
  </si>
  <si>
    <t>Тимофеев И. А.</t>
  </si>
  <si>
    <t>Приложение 1.1</t>
  </si>
  <si>
    <t>II кв. до 01.06.2015</t>
  </si>
  <si>
    <t>Количество</t>
  </si>
  <si>
    <t>Адрес поставки</t>
  </si>
  <si>
    <t>Инициатор закупки:</t>
  </si>
  <si>
    <t>Тимофеев И.А., тел. (347)221-54-78</t>
  </si>
  <si>
    <t>Тимофеев И.А тел .8/347/ 2215478</t>
  </si>
  <si>
    <t>Контактное лицо по тех. вопросам</t>
  </si>
  <si>
    <t xml:space="preserve"> </t>
  </si>
  <si>
    <t xml:space="preserve">  г. Уфа, ул. Каспиийская, д.14; Мухаметшина З.Р. 89018173671</t>
  </si>
  <si>
    <t>1</t>
  </si>
  <si>
    <t>до 1 июня 2015г</t>
  </si>
  <si>
    <t>Объем может быть изменен на 50%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</si>
</sst>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24"/>
  <sheetViews>
    <sheetView tabSelected="1" topLeftCell="B10" zoomScaleNormal="100" workbookViewId="0">
      <selection activeCell="D19" sqref="D19:K1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7" max="7" width="6.42578125" customWidth="1"/>
    <col min="9" max="9" width="15.42578125" style="7" customWidth="1"/>
    <col min="10" max="10" width="14.140625" style="7" customWidth="1"/>
    <col min="11" max="11" width="16" style="9" customWidth="1"/>
    <col min="12" max="12" width="43.42578125" customWidth="1"/>
    <col min="21" max="24" width="9.140625" style="10"/>
  </cols>
  <sheetData>
    <row r="1" spans="1:25" x14ac:dyDescent="0.25">
      <c r="J1" s="7" t="s">
        <v>54</v>
      </c>
    </row>
    <row r="2" spans="1:25" x14ac:dyDescent="0.25">
      <c r="B2" s="43" t="s">
        <v>4</v>
      </c>
      <c r="C2" s="43"/>
      <c r="D2" s="43"/>
      <c r="E2" s="43"/>
      <c r="F2" s="43"/>
      <c r="G2" s="43"/>
      <c r="H2" s="43"/>
      <c r="I2" s="43"/>
      <c r="J2" s="43"/>
      <c r="K2" s="43"/>
    </row>
    <row r="3" spans="1:25" x14ac:dyDescent="0.25">
      <c r="B3" t="s">
        <v>13</v>
      </c>
      <c r="C3" s="10" t="s">
        <v>18</v>
      </c>
      <c r="D3" s="21"/>
      <c r="E3" s="20" t="s">
        <v>24</v>
      </c>
    </row>
    <row r="4" spans="1:25" s="11" customFormat="1" ht="15" customHeight="1" x14ac:dyDescent="0.25">
      <c r="B4" s="34" t="s">
        <v>0</v>
      </c>
      <c r="C4" s="46" t="s">
        <v>14</v>
      </c>
      <c r="D4" s="34" t="s">
        <v>7</v>
      </c>
      <c r="E4" s="34" t="s">
        <v>1</v>
      </c>
      <c r="F4" s="34" t="s">
        <v>6</v>
      </c>
      <c r="G4" s="45" t="s">
        <v>56</v>
      </c>
      <c r="H4" s="45"/>
      <c r="I4" s="37" t="s">
        <v>9</v>
      </c>
      <c r="J4" s="35" t="s">
        <v>10</v>
      </c>
      <c r="K4" s="44" t="s">
        <v>12</v>
      </c>
      <c r="L4" s="34" t="s">
        <v>57</v>
      </c>
    </row>
    <row r="5" spans="1:25" s="12" customFormat="1" ht="92.25" customHeight="1" x14ac:dyDescent="0.25">
      <c r="B5" s="34"/>
      <c r="C5" s="47"/>
      <c r="D5" s="34"/>
      <c r="E5" s="34"/>
      <c r="F5" s="34"/>
      <c r="G5" s="8" t="s">
        <v>55</v>
      </c>
      <c r="H5" s="8" t="s">
        <v>8</v>
      </c>
      <c r="I5" s="38"/>
      <c r="J5" s="36"/>
      <c r="K5" s="44"/>
      <c r="L5" s="34"/>
    </row>
    <row r="6" spans="1:25" s="11" customFormat="1" x14ac:dyDescent="0.25">
      <c r="B6" s="13">
        <v>1</v>
      </c>
      <c r="C6" s="23">
        <v>2</v>
      </c>
      <c r="D6" s="13">
        <v>3</v>
      </c>
      <c r="E6" s="13">
        <v>4</v>
      </c>
      <c r="F6" s="13">
        <v>5</v>
      </c>
      <c r="G6" s="13">
        <v>6</v>
      </c>
      <c r="H6" s="13">
        <v>8</v>
      </c>
      <c r="I6" s="13">
        <v>9</v>
      </c>
      <c r="J6" s="13">
        <v>10</v>
      </c>
      <c r="K6" s="13">
        <v>11</v>
      </c>
      <c r="L6" s="30">
        <v>12</v>
      </c>
    </row>
    <row r="7" spans="1:25" ht="30" x14ac:dyDescent="0.25">
      <c r="A7" s="10"/>
      <c r="B7" s="6">
        <f t="shared" ref="B7:B13" si="0">ROW()-6</f>
        <v>1</v>
      </c>
      <c r="C7" s="6" t="s">
        <v>26</v>
      </c>
      <c r="D7" s="1" t="s">
        <v>27</v>
      </c>
      <c r="E7" s="1" t="s">
        <v>28</v>
      </c>
      <c r="F7" s="4" t="s">
        <v>29</v>
      </c>
      <c r="G7" s="27">
        <v>13</v>
      </c>
      <c r="H7" s="27">
        <v>13</v>
      </c>
      <c r="I7" s="5">
        <v>101953.64383561644</v>
      </c>
      <c r="J7" s="5">
        <f>I7*H7</f>
        <v>1325397.3698630137</v>
      </c>
      <c r="K7" s="5">
        <f>J7*1.18</f>
        <v>1563968.896438356</v>
      </c>
      <c r="L7" s="29" t="s">
        <v>63</v>
      </c>
      <c r="M7" s="10"/>
      <c r="N7" s="10"/>
      <c r="O7" s="10"/>
      <c r="P7" s="10"/>
      <c r="Q7" s="10"/>
      <c r="R7" s="10"/>
      <c r="S7" s="10"/>
      <c r="T7" s="10"/>
      <c r="Y7" s="10"/>
    </row>
    <row r="8" spans="1:25" ht="30" x14ac:dyDescent="0.25">
      <c r="A8" s="10"/>
      <c r="B8" s="6">
        <f t="shared" si="0"/>
        <v>2</v>
      </c>
      <c r="C8" s="6" t="s">
        <v>30</v>
      </c>
      <c r="D8" s="1" t="s">
        <v>31</v>
      </c>
      <c r="E8" s="1" t="s">
        <v>32</v>
      </c>
      <c r="F8" s="4" t="s">
        <v>29</v>
      </c>
      <c r="G8" s="27">
        <v>13</v>
      </c>
      <c r="H8" s="27">
        <v>13</v>
      </c>
      <c r="I8" s="5">
        <v>119646.63013698632</v>
      </c>
      <c r="J8" s="5">
        <f t="shared" ref="J8:J13" si="1">I8*H8</f>
        <v>1555406.1917808221</v>
      </c>
      <c r="K8" s="5">
        <f t="shared" ref="K8:K13" si="2">J8*1.18</f>
        <v>1835379.30630137</v>
      </c>
      <c r="L8" s="29" t="s">
        <v>63</v>
      </c>
      <c r="M8" s="10"/>
      <c r="N8" s="10"/>
      <c r="O8" s="10"/>
      <c r="P8" s="10"/>
      <c r="Q8" s="10"/>
      <c r="R8" s="10"/>
      <c r="S8" s="10"/>
      <c r="T8" s="10"/>
      <c r="Y8" s="10"/>
    </row>
    <row r="9" spans="1:25" s="10" customFormat="1" ht="30" x14ac:dyDescent="0.25">
      <c r="B9" s="6">
        <f t="shared" si="0"/>
        <v>3</v>
      </c>
      <c r="C9" s="6" t="s">
        <v>33</v>
      </c>
      <c r="D9" s="1" t="s">
        <v>34</v>
      </c>
      <c r="E9" s="1" t="s">
        <v>35</v>
      </c>
      <c r="F9" s="4" t="s">
        <v>29</v>
      </c>
      <c r="G9" s="27">
        <v>13</v>
      </c>
      <c r="H9" s="27">
        <v>13</v>
      </c>
      <c r="I9" s="5">
        <v>36787.397260273981</v>
      </c>
      <c r="J9" s="5">
        <f t="shared" si="1"/>
        <v>478236.16438356176</v>
      </c>
      <c r="K9" s="5">
        <f t="shared" si="2"/>
        <v>564318.67397260282</v>
      </c>
      <c r="L9" s="29" t="s">
        <v>63</v>
      </c>
    </row>
    <row r="10" spans="1:25" s="10" customFormat="1" ht="60" x14ac:dyDescent="0.25">
      <c r="B10" s="6">
        <f t="shared" si="0"/>
        <v>4</v>
      </c>
      <c r="C10" s="6" t="s">
        <v>36</v>
      </c>
      <c r="D10" s="1" t="s">
        <v>37</v>
      </c>
      <c r="E10" s="1" t="s">
        <v>38</v>
      </c>
      <c r="F10" s="4" t="s">
        <v>29</v>
      </c>
      <c r="G10" s="27">
        <v>497</v>
      </c>
      <c r="H10" s="27">
        <v>497</v>
      </c>
      <c r="I10" s="5">
        <v>30831.342465753431</v>
      </c>
      <c r="J10" s="5">
        <f t="shared" si="1"/>
        <v>15323177.205479454</v>
      </c>
      <c r="K10" s="5">
        <f t="shared" si="2"/>
        <v>18081349.102465756</v>
      </c>
      <c r="L10" s="29" t="s">
        <v>63</v>
      </c>
    </row>
    <row r="11" spans="1:25" ht="45" x14ac:dyDescent="0.25">
      <c r="A11" s="10"/>
      <c r="B11" s="6">
        <f t="shared" si="0"/>
        <v>5</v>
      </c>
      <c r="C11" s="6" t="s">
        <v>39</v>
      </c>
      <c r="D11" s="1" t="s">
        <v>40</v>
      </c>
      <c r="E11" s="1" t="s">
        <v>41</v>
      </c>
      <c r="F11" s="4" t="s">
        <v>29</v>
      </c>
      <c r="G11" s="27">
        <v>12</v>
      </c>
      <c r="H11" s="27">
        <v>12</v>
      </c>
      <c r="I11" s="5">
        <v>49750.575342465767</v>
      </c>
      <c r="J11" s="5">
        <f t="shared" si="1"/>
        <v>597006.90410958917</v>
      </c>
      <c r="K11" s="5">
        <f t="shared" si="2"/>
        <v>704468.14684931515</v>
      </c>
      <c r="L11" s="29" t="s">
        <v>63</v>
      </c>
      <c r="M11" s="10"/>
      <c r="N11" s="10"/>
      <c r="O11" s="10"/>
      <c r="P11" s="10"/>
      <c r="Q11" s="10"/>
      <c r="R11" s="10"/>
      <c r="S11" s="10"/>
      <c r="T11" s="10"/>
      <c r="Y11" s="10"/>
    </row>
    <row r="12" spans="1:25" ht="45" x14ac:dyDescent="0.25">
      <c r="A12" s="10"/>
      <c r="B12" s="6">
        <f t="shared" si="0"/>
        <v>6</v>
      </c>
      <c r="C12" s="6" t="s">
        <v>42</v>
      </c>
      <c r="D12" s="1" t="s">
        <v>43</v>
      </c>
      <c r="E12" s="1" t="s">
        <v>44</v>
      </c>
      <c r="F12" s="4" t="s">
        <v>29</v>
      </c>
      <c r="G12" s="22" t="s">
        <v>64</v>
      </c>
      <c r="H12" s="22">
        <v>1</v>
      </c>
      <c r="I12" s="5">
        <v>48173.972602739726</v>
      </c>
      <c r="J12" s="5">
        <f t="shared" si="1"/>
        <v>48173.972602739726</v>
      </c>
      <c r="K12" s="5">
        <f t="shared" si="2"/>
        <v>56845.287671232873</v>
      </c>
      <c r="L12" s="29" t="s">
        <v>63</v>
      </c>
      <c r="M12" s="10"/>
      <c r="N12" s="10"/>
      <c r="O12" s="10"/>
      <c r="P12" s="10"/>
      <c r="Q12" s="10"/>
      <c r="R12" s="10"/>
      <c r="S12" s="10"/>
      <c r="T12" s="10"/>
      <c r="Y12" s="10"/>
    </row>
    <row r="13" spans="1:25" ht="30" x14ac:dyDescent="0.25">
      <c r="A13" s="10"/>
      <c r="B13" s="6">
        <f t="shared" si="0"/>
        <v>7</v>
      </c>
      <c r="C13" s="6" t="s">
        <v>45</v>
      </c>
      <c r="D13" s="1" t="s">
        <v>46</v>
      </c>
      <c r="E13" s="1" t="s">
        <v>47</v>
      </c>
      <c r="F13" s="4" t="s">
        <v>29</v>
      </c>
      <c r="G13" s="27">
        <v>67</v>
      </c>
      <c r="H13" s="27">
        <v>67</v>
      </c>
      <c r="I13" s="5">
        <v>292633.50174135133</v>
      </c>
      <c r="J13" s="5">
        <f t="shared" si="1"/>
        <v>19606444.616670538</v>
      </c>
      <c r="K13" s="5">
        <f t="shared" si="2"/>
        <v>23135604.647671234</v>
      </c>
      <c r="L13" s="29" t="s">
        <v>63</v>
      </c>
      <c r="M13" s="10"/>
      <c r="N13" s="10"/>
      <c r="O13" s="10"/>
      <c r="P13" s="10"/>
      <c r="Q13" s="10"/>
      <c r="R13" s="10"/>
      <c r="S13" s="10"/>
      <c r="T13" s="10"/>
      <c r="Y13" s="10"/>
    </row>
    <row r="14" spans="1:25" x14ac:dyDescent="0.25">
      <c r="A14" s="10"/>
      <c r="B14" s="15"/>
      <c r="C14" s="17"/>
      <c r="D14" s="16"/>
      <c r="E14" s="16"/>
      <c r="F14" s="17"/>
      <c r="G14" s="17"/>
      <c r="H14" s="17"/>
      <c r="I14" s="18"/>
      <c r="J14" s="19">
        <f>SUM($J$7:$J$13)</f>
        <v>38933842.424889721</v>
      </c>
      <c r="K14" s="19">
        <f>SUM(K7:K13)</f>
        <v>45941934.061369866</v>
      </c>
      <c r="L14" s="10"/>
      <c r="M14" s="10"/>
      <c r="N14" s="10"/>
      <c r="O14" s="10"/>
      <c r="P14" s="10"/>
      <c r="Q14" s="10"/>
      <c r="R14" s="10"/>
      <c r="S14" s="10"/>
      <c r="T14" s="10"/>
      <c r="Y14" s="10"/>
    </row>
    <row r="15" spans="1:25" x14ac:dyDescent="0.25">
      <c r="A15" s="10"/>
      <c r="B15" s="14"/>
      <c r="C15" s="14"/>
      <c r="D15" s="2"/>
      <c r="E15" s="2"/>
      <c r="F15" s="14"/>
      <c r="G15" s="14"/>
      <c r="H15" s="14"/>
      <c r="I15" s="14"/>
      <c r="J15" s="14" t="s">
        <v>11</v>
      </c>
      <c r="K15" s="26">
        <f>K14-J14</f>
        <v>7008091.6364801452</v>
      </c>
      <c r="L15" s="10"/>
      <c r="M15" s="10"/>
      <c r="N15" s="10"/>
      <c r="O15" s="10"/>
      <c r="P15" s="10"/>
      <c r="Q15" s="10"/>
      <c r="R15" s="10"/>
      <c r="S15" s="10"/>
      <c r="T15" s="10"/>
      <c r="Y15" s="10"/>
    </row>
    <row r="16" spans="1:25" s="10" customFormat="1" x14ac:dyDescent="0.25">
      <c r="A16"/>
      <c r="B16" s="39" t="s">
        <v>66</v>
      </c>
      <c r="C16" s="39"/>
      <c r="D16" s="39"/>
      <c r="E16" s="39"/>
      <c r="F16" s="39"/>
      <c r="G16" s="39"/>
      <c r="H16" s="39"/>
      <c r="I16" s="39"/>
      <c r="J16" s="39"/>
      <c r="K16" s="39"/>
      <c r="L16"/>
      <c r="M16"/>
      <c r="N16"/>
      <c r="O16"/>
      <c r="P16"/>
      <c r="Q16"/>
      <c r="R16"/>
      <c r="S16"/>
      <c r="T16"/>
      <c r="Y16"/>
    </row>
    <row r="17" spans="2:25" x14ac:dyDescent="0.25">
      <c r="B17" s="48" t="s">
        <v>2</v>
      </c>
      <c r="C17" s="49"/>
      <c r="D17" s="39" t="s">
        <v>65</v>
      </c>
      <c r="E17" s="39"/>
      <c r="F17" s="39"/>
      <c r="G17" s="39"/>
      <c r="H17" s="39"/>
      <c r="I17" s="39"/>
      <c r="J17" s="39"/>
      <c r="K17" s="39"/>
    </row>
    <row r="18" spans="2:25" ht="35.25" customHeight="1" x14ac:dyDescent="0.25">
      <c r="B18" s="28" t="s">
        <v>48</v>
      </c>
      <c r="C18" s="28"/>
      <c r="D18" s="50" t="s">
        <v>49</v>
      </c>
      <c r="E18" s="50"/>
      <c r="F18" s="50"/>
      <c r="G18" s="50"/>
      <c r="H18" s="50"/>
      <c r="I18" s="50"/>
      <c r="J18" s="50"/>
      <c r="K18" s="50"/>
      <c r="L18" s="2"/>
      <c r="M18" s="2"/>
      <c r="N18" s="2"/>
      <c r="O18" s="2"/>
      <c r="P18" s="2"/>
    </row>
    <row r="19" spans="2:25" s="10" customFormat="1" ht="91.5" customHeight="1" x14ac:dyDescent="0.25">
      <c r="B19" s="50" t="s">
        <v>3</v>
      </c>
      <c r="C19" s="50"/>
      <c r="D19" s="33" t="s">
        <v>50</v>
      </c>
      <c r="E19" s="33"/>
      <c r="F19" s="33"/>
      <c r="G19" s="33"/>
      <c r="H19" s="33"/>
      <c r="I19" s="33"/>
      <c r="J19" s="33"/>
      <c r="K19" s="33"/>
      <c r="L19" t="s">
        <v>62</v>
      </c>
      <c r="M19"/>
      <c r="N19"/>
      <c r="O19"/>
      <c r="P19"/>
      <c r="Q19"/>
      <c r="R19"/>
      <c r="S19"/>
      <c r="T19"/>
      <c r="Y19"/>
    </row>
    <row r="20" spans="2:25" s="10" customFormat="1" x14ac:dyDescent="0.25">
      <c r="B20" s="40" t="s">
        <v>58</v>
      </c>
      <c r="C20" s="40"/>
      <c r="D20" s="42" t="s">
        <v>59</v>
      </c>
      <c r="E20" s="42"/>
      <c r="F20" s="42"/>
      <c r="G20" s="42"/>
      <c r="H20" s="42"/>
      <c r="I20" s="42"/>
      <c r="J20" s="42"/>
      <c r="K20" s="42"/>
    </row>
    <row r="21" spans="2:25" ht="27.75" customHeight="1" x14ac:dyDescent="0.25">
      <c r="B21" s="41" t="s">
        <v>61</v>
      </c>
      <c r="C21" s="41"/>
      <c r="D21" s="42" t="s">
        <v>60</v>
      </c>
      <c r="E21" s="42"/>
      <c r="F21" s="42"/>
      <c r="G21" s="42"/>
      <c r="H21" s="42"/>
      <c r="I21" s="42"/>
      <c r="J21" s="42"/>
      <c r="K21" s="42"/>
      <c r="L21" s="10"/>
      <c r="M21" s="10"/>
      <c r="N21" s="10"/>
      <c r="O21" s="10"/>
      <c r="P21" s="10"/>
      <c r="Q21" s="10"/>
      <c r="R21" s="10"/>
      <c r="S21" s="10"/>
      <c r="T21" s="10"/>
      <c r="Y21" s="10"/>
    </row>
    <row r="22" spans="2:25" s="10" customFormat="1" x14ac:dyDescent="0.25">
      <c r="B22" s="31"/>
      <c r="C22" s="31"/>
      <c r="D22" s="31"/>
      <c r="E22" s="32"/>
      <c r="F22" s="32"/>
      <c r="G22" s="32"/>
      <c r="H22" s="32"/>
      <c r="I22" s="32"/>
      <c r="J22" s="32"/>
    </row>
    <row r="23" spans="2:25" x14ac:dyDescent="0.25">
      <c r="B23" s="10" t="s">
        <v>51</v>
      </c>
      <c r="C23" s="3" t="s">
        <v>52</v>
      </c>
      <c r="D23" s="10"/>
      <c r="E23" s="10" t="s">
        <v>53</v>
      </c>
      <c r="F23" s="10"/>
      <c r="G23" s="10"/>
      <c r="H23" s="10"/>
      <c r="I23" s="10"/>
      <c r="J23" s="10"/>
      <c r="K23" s="10"/>
    </row>
    <row r="24" spans="2:25" x14ac:dyDescent="0.25">
      <c r="B24" t="s">
        <v>5</v>
      </c>
      <c r="E24" s="3" t="str">
        <f>Query2_USERN</f>
        <v>Бадьина Лилия Альбертовна</v>
      </c>
      <c r="F24" s="3" t="str">
        <f>Query2_USERT</f>
        <v>(347)221-57-43</v>
      </c>
      <c r="L24" s="10"/>
      <c r="M24" s="10"/>
      <c r="N24" s="10"/>
      <c r="O24" s="10"/>
      <c r="P24" s="10"/>
      <c r="Q24" s="10"/>
      <c r="R24" s="10"/>
      <c r="S24" s="10"/>
      <c r="T24" s="10"/>
      <c r="Y24" s="10"/>
    </row>
  </sheetData>
  <mergeCells count="21">
    <mergeCell ref="B20:C20"/>
    <mergeCell ref="B21:C21"/>
    <mergeCell ref="D20:K20"/>
    <mergeCell ref="D21:K21"/>
    <mergeCell ref="B2:K2"/>
    <mergeCell ref="B4:B5"/>
    <mergeCell ref="D4:D5"/>
    <mergeCell ref="K4:K5"/>
    <mergeCell ref="E4:E5"/>
    <mergeCell ref="F4:F5"/>
    <mergeCell ref="G4:H4"/>
    <mergeCell ref="C4:C5"/>
    <mergeCell ref="B17:C17"/>
    <mergeCell ref="D17:K17"/>
    <mergeCell ref="D18:K18"/>
    <mergeCell ref="B19:C19"/>
    <mergeCell ref="D19:K19"/>
    <mergeCell ref="L4:L5"/>
    <mergeCell ref="J4:J5"/>
    <mergeCell ref="I4:I5"/>
    <mergeCell ref="B16:K16"/>
  </mergeCells>
  <pageMargins left="0.78740157480314965" right="0.39370078740157483" top="0" bottom="0" header="0.31496062992125984" footer="0.31496062992125984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15</v>
      </c>
      <c r="B5" t="e">
        <f>XLR_ERRNAME</f>
        <v>#NAME?</v>
      </c>
    </row>
    <row r="6" spans="1:19" x14ac:dyDescent="0.25">
      <c r="A6" t="s">
        <v>16</v>
      </c>
      <c r="B6">
        <v>7118</v>
      </c>
      <c r="C6" s="25" t="s">
        <v>17</v>
      </c>
      <c r="D6">
        <v>4863</v>
      </c>
      <c r="E6" s="25" t="s">
        <v>18</v>
      </c>
      <c r="F6" s="25" t="s">
        <v>19</v>
      </c>
      <c r="G6" s="25" t="s">
        <v>20</v>
      </c>
      <c r="H6" s="25" t="s">
        <v>20</v>
      </c>
      <c r="I6" s="25" t="s">
        <v>20</v>
      </c>
      <c r="J6" s="25" t="s">
        <v>18</v>
      </c>
      <c r="K6" s="25" t="s">
        <v>21</v>
      </c>
      <c r="L6" s="25" t="s">
        <v>22</v>
      </c>
      <c r="M6" s="25" t="s">
        <v>23</v>
      </c>
      <c r="N6" s="25" t="s">
        <v>20</v>
      </c>
      <c r="O6">
        <v>1051</v>
      </c>
      <c r="P6" s="25" t="s">
        <v>24</v>
      </c>
      <c r="Q6">
        <v>0</v>
      </c>
      <c r="R6" s="25" t="s">
        <v>20</v>
      </c>
      <c r="S6" s="2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2014-11-24T03:39:57Z</cp:lastPrinted>
  <dcterms:created xsi:type="dcterms:W3CDTF">2013-12-19T08:11:42Z</dcterms:created>
  <dcterms:modified xsi:type="dcterms:W3CDTF">2014-12-19T10:40:56Z</dcterms:modified>
</cp:coreProperties>
</file>